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20" windowWidth="19420" windowHeight="11020"/>
  </bookViews>
  <sheets>
    <sheet name="Лист1" sheetId="1" r:id="rId1"/>
  </sheets>
  <calcPr calcId="125725"/>
</workbook>
</file>

<file path=xl/calcChain.xml><?xml version="1.0" encoding="utf-8"?>
<calcChain xmlns="http://schemas.openxmlformats.org/spreadsheetml/2006/main">
  <c r="G43" i="1"/>
  <c r="G42"/>
  <c r="H42"/>
  <c r="H43"/>
  <c r="G37"/>
  <c r="G36"/>
  <c r="H36"/>
  <c r="H37"/>
  <c r="H47" l="1"/>
  <c r="G13"/>
  <c r="I13"/>
  <c r="H13"/>
  <c r="G31"/>
  <c r="G27"/>
  <c r="H27"/>
  <c r="G23"/>
  <c r="G16"/>
  <c r="G15" l="1"/>
  <c r="H15"/>
  <c r="G40"/>
  <c r="H40"/>
  <c r="G41"/>
  <c r="H41"/>
  <c r="G18"/>
  <c r="H12"/>
  <c r="J12"/>
  <c r="J47" s="1"/>
  <c r="I12"/>
  <c r="I47" s="1"/>
  <c r="J13"/>
  <c r="G12" l="1"/>
  <c r="G47" s="1"/>
</calcChain>
</file>

<file path=xl/sharedStrings.xml><?xml version="1.0" encoding="utf-8"?>
<sst xmlns="http://schemas.openxmlformats.org/spreadsheetml/2006/main" count="224" uniqueCount="161">
  <si>
    <t>0455100000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</si>
  <si>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</si>
  <si>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</si>
  <si>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</si>
  <si>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</si>
  <si>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</si>
  <si>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</si>
  <si>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</si>
  <si>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</si>
  <si>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</si>
  <si>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</si>
  <si>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</si>
  <si>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</si>
  <si>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</si>
  <si>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0200000</t>
  </si>
  <si>
    <t/>
  </si>
  <si>
    <t>Виконавчий комiтет Широкiвської селищної ради</t>
  </si>
  <si>
    <t>0210000</t>
  </si>
  <si>
    <t>0210180</t>
  </si>
  <si>
    <t>0180</t>
  </si>
  <si>
    <t>0133</t>
  </si>
  <si>
    <t>Інша діяльність у сфері державного управління</t>
  </si>
  <si>
    <t>0212111</t>
  </si>
  <si>
    <t>2111</t>
  </si>
  <si>
    <t>0726</t>
  </si>
  <si>
    <t>Первинна медична допомога населенню, що надається центрами первинної медичної (медико-санітарної) допомоги</t>
  </si>
  <si>
    <t>0212152</t>
  </si>
  <si>
    <t>2152</t>
  </si>
  <si>
    <t>0763</t>
  </si>
  <si>
    <t>Інші програми та заходи у сфері охорони здоров`я</t>
  </si>
  <si>
    <t>0213210</t>
  </si>
  <si>
    <t>3210</t>
  </si>
  <si>
    <t>1050</t>
  </si>
  <si>
    <t>Організація та проведення громадських робіт</t>
  </si>
  <si>
    <t>1090</t>
  </si>
  <si>
    <t>0216013</t>
  </si>
  <si>
    <t>6013</t>
  </si>
  <si>
    <t>0620</t>
  </si>
  <si>
    <t>Забезпечення діяльності водопровідно-каналізаційного господарства</t>
  </si>
  <si>
    <t>0216030</t>
  </si>
  <si>
    <t>6030</t>
  </si>
  <si>
    <t>Організація благоустрою населених пунктів</t>
  </si>
  <si>
    <t>0216071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</si>
  <si>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</si>
  <si>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</si>
  <si>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</si>
  <si>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0217130</t>
  </si>
  <si>
    <t>7130</t>
  </si>
  <si>
    <t>0421</t>
  </si>
  <si>
    <t>Здійснення заходів із землеустрою</t>
  </si>
  <si>
    <t>0217461</t>
  </si>
  <si>
    <t>7461</t>
  </si>
  <si>
    <t>0456</t>
  </si>
  <si>
    <t>Утримання та розвиток автомобільних доріг та дорожньої інфраструктури за рахунок коштів місцевого бюджету</t>
  </si>
  <si>
    <t>0218110</t>
  </si>
  <si>
    <t>8110</t>
  </si>
  <si>
    <t>0320</t>
  </si>
  <si>
    <t>Заходи із запобігання та ліквідації надзвичайних ситуацій та наслідків стихійного лиха</t>
  </si>
  <si>
    <t>0218312</t>
  </si>
  <si>
    <t>8312</t>
  </si>
  <si>
    <t>0512</t>
  </si>
  <si>
    <t>0218340</t>
  </si>
  <si>
    <t>8340</t>
  </si>
  <si>
    <t>0540</t>
  </si>
  <si>
    <t>Природоохоронні заходи за рахунок цільових фондів</t>
  </si>
  <si>
    <t>0219770</t>
  </si>
  <si>
    <t>9770</t>
  </si>
  <si>
    <t>Інші субвенції з місцевого бюджету</t>
  </si>
  <si>
    <t>0600000</t>
  </si>
  <si>
    <t>Вiддiл освiти  Широкiвської селищної ради</t>
  </si>
  <si>
    <t>0610000</t>
  </si>
  <si>
    <t>0611142</t>
  </si>
  <si>
    <t>1142</t>
  </si>
  <si>
    <t>0990</t>
  </si>
  <si>
    <t>Інші програми та заходи у сфері освіти</t>
  </si>
  <si>
    <t>0613140</t>
  </si>
  <si>
    <t>3140</t>
  </si>
  <si>
    <t>1040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</si>
  <si>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</si>
  <si>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0800000</t>
  </si>
  <si>
    <t>0810000</t>
  </si>
  <si>
    <t>0813032</t>
  </si>
  <si>
    <t>3032</t>
  </si>
  <si>
    <t>1070</t>
  </si>
  <si>
    <t>Надання пільг окремим категоріям громадян з оплати послуг зв`язку</t>
  </si>
  <si>
    <t>0813050</t>
  </si>
  <si>
    <t>3050</t>
  </si>
  <si>
    <t>Пільгове медичне обслуговування осіб, які постраждали внаслідок Чорнобильської катастрофи</t>
  </si>
  <si>
    <t>0813160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</si>
  <si>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</si>
  <si>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</si>
  <si>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</si>
  <si>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0813242</t>
  </si>
  <si>
    <t>3242</t>
  </si>
  <si>
    <t>Інші заходи у сфері соціального захисту і соціального забезпечення</t>
  </si>
  <si>
    <t>1000000</t>
  </si>
  <si>
    <t>Відділ культури,туризму, молоді та спорту Широкiвської селищної ради</t>
  </si>
  <si>
    <t>1010000</t>
  </si>
  <si>
    <t>1014082</t>
  </si>
  <si>
    <t>4082</t>
  </si>
  <si>
    <t>0829</t>
  </si>
  <si>
    <t>Інші заходи в галузі культури і мистецтва</t>
  </si>
  <si>
    <t>1015011</t>
  </si>
  <si>
    <t>5011</t>
  </si>
  <si>
    <t>0810</t>
  </si>
  <si>
    <t>Проведення навчально-тренувальних зборів і змагань з олімпійських видів спорту</t>
  </si>
  <si>
    <t>1015041</t>
  </si>
  <si>
    <t>5041</t>
  </si>
  <si>
    <t>УСЬОГО</t>
  </si>
  <si>
    <t>X</t>
  </si>
  <si>
    <t>Додаток 6</t>
  </si>
  <si>
    <t>до рішення Широківської селищної ради</t>
  </si>
  <si>
    <t>Розподіл витрат селищного бюджету на реалізацію місцевих/регіональних програм у 2025 році</t>
  </si>
  <si>
    <t xml:space="preserve">Програма розвитку Комунальної установи «Широківський трудовий архів» Широківської селищної ради на 2021-2025 роки </t>
  </si>
  <si>
    <t>18.12.2020 року № 19-2/VIII ( із змінами)</t>
  </si>
  <si>
    <t xml:space="preserve">Програма розвитку, підтримки КНП «Широківський центр первинної медичної допомоги» Широківської селищної ради та надання ним медичних послуг понад обсяг, передбачений програмою державних гарантій медичного обслуговування населення на 2021-2025 роки </t>
  </si>
  <si>
    <t>18.12.2020 року № 21-2/VIII ( із змінами)</t>
  </si>
  <si>
    <t xml:space="preserve">Програма благоустрою Широківської селищної ради на 2019-2025 роки  </t>
  </si>
  <si>
    <t>27.09.2018 року № 306-15/VII ( із змінами)</t>
  </si>
  <si>
    <t>Програма підтримки сімей, дітей, молоді, громадян похилого віку в Широківській селищній раді на 2023-2027 роки</t>
  </si>
  <si>
    <t>16.02.2023 року № 752-17/VIII ( із змінами)</t>
  </si>
  <si>
    <t>Програма фінансової підтримки комунального підприємства «Широке» Широківської селищної ради на 2023-2025 роки</t>
  </si>
  <si>
    <t>15.12.2022 року № 733-16/VIII  ( із змінами)</t>
  </si>
  <si>
    <t xml:space="preserve">Програма благоустрою Широківської селищної ради на 2019-2025 роки </t>
  </si>
  <si>
    <t xml:space="preserve">Програма відшкодування різниці в тарифах на комунальні послуги комунального підприємства «Широке» Широківської селищної ради на 2022-2025 роки  </t>
  </si>
  <si>
    <t>16.12.2021 року № 534-10/VIII ( із змінами )</t>
  </si>
  <si>
    <t xml:space="preserve">Програма розвитку земельних відносин та охорони земель по Широківській селищній раді на 2019-2025 роки </t>
  </si>
  <si>
    <t>28.11.2018 року № 351-17/VII (із змінами )</t>
  </si>
  <si>
    <t>Програма розвитку дорожньої інфраструктури автомобільних доріг загального користування місцевого значення, вулиць і доріг комунальної власності  на 2019 - 2025 роки</t>
  </si>
  <si>
    <t>04.12.2019 року № 711-29/VII ( із змінами )</t>
  </si>
  <si>
    <t>26.06.2019 року №305-15/VІІ ( із змінами )</t>
  </si>
  <si>
    <t xml:space="preserve">Комплексна програма забезпечення екологічної безпеки території Широківської селищної ради на 2019-2025 роки </t>
  </si>
  <si>
    <t>27.09.2018 року № 305-15/VII ( із змінами )</t>
  </si>
  <si>
    <t>16.02.2023 №753-17/VIІІ  ( із змінами)</t>
  </si>
  <si>
    <t>Програма створення і використання матеріальних резервів для запобігання, ліквідації надзвичайних ситуацій техногенного та природного характеру та їх наслідків у Широківській селищній раді на 2019 – 2025роки</t>
  </si>
  <si>
    <t xml:space="preserve">Програма розвитку, підтримки КП «Криворізька центральна районна лікарня» Новопільської сільської ради та надання ним медичних послуг понад обсяг, передбачений програмою державних гарантій медичного обслуговування населення,на 2022-2025 роки
</t>
  </si>
  <si>
    <t>Програма удосконалення роботи екстреної медичної допомоги на території Широківської селищної ради на 2025 рік</t>
  </si>
  <si>
    <t>18.12.2024 №1334-38/VIІІ</t>
  </si>
  <si>
    <t>Програма забезпечення впровадження державної політики органами виконавчої влади Криворізького району на території Широківської селищної територіальної громади на 2025 рік</t>
  </si>
  <si>
    <t>18.12.2024 № 1335-38/VIII</t>
  </si>
  <si>
    <t xml:space="preserve">Програма  розвитку освіти Широківської селищної ради на 2019-2025 роки </t>
  </si>
  <si>
    <t>27.09.2018 року № 304-15/VII ( із змінами )</t>
  </si>
  <si>
    <t>Програма підтримки ветеранів війни та членів їх сімей, членів сімей загиблих (померлих) ветеранів війни, членів сімей загиблих (померлих) Захисників і Захисниць України Широківської селищної ради на 2024-2029 роки</t>
  </si>
  <si>
    <t>15.08.2024 року № 1219-33/VIІІ  ( із змінами )</t>
  </si>
  <si>
    <t>Програма соціального захисту населення Широківської селищної ради на 2020-2026 роки</t>
  </si>
  <si>
    <t>04.12.2019 року №710-29/VII  ( із змінами)</t>
  </si>
  <si>
    <t xml:space="preserve">Програма розвитку культури Широківської селищної ради на 2019-2026 роки </t>
  </si>
  <si>
    <t>27.09.2018 року № 302-15/VII ( із змінами)</t>
  </si>
  <si>
    <t>Програма розвитку фізичної культури і спорту Широківської селищної ради на 2018-2026 роки</t>
  </si>
  <si>
    <t>27.09.2018 року №303-15/VII ( із змінами)</t>
  </si>
  <si>
    <t>Відділ соціального захисту населення Широківської селищної ради</t>
  </si>
  <si>
    <t>Секретар селищної ради</t>
  </si>
  <si>
    <t>Алла КРАСНОВА</t>
  </si>
  <si>
    <t>0213121</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</si>
  <si>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</si>
  <si>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</si>
  <si>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Програми забезпечення громадського порядку та громадської безпеки на території Широківської селищної ради на 2021 -2025 роки</t>
  </si>
  <si>
    <t>06.04.2021 №162-4/VШ (із змінами)</t>
  </si>
  <si>
    <t>Оброблення (відновлення, у тому числі сортування, та видалення) відходів</t>
  </si>
  <si>
    <t>Розвиток та підтримка доступної спортивної інфраструктури</t>
  </si>
  <si>
    <t>від 20.02.2025 року № 1377-39/VІІІ</t>
  </si>
</sst>
</file>

<file path=xl/styles.xml><?xml version="1.0" encoding="utf-8"?>
<styleSheet xmlns="http://schemas.openxmlformats.org/spreadsheetml/2006/main">
  <numFmts count="1">
    <numFmt numFmtId="164" formatCode="#,##0.00;\-#,##0.00;#,&quot;-&quot;"/>
  </numFmts>
  <fonts count="8">
    <font>
      <sz val="10"/>
      <color theme="1"/>
      <name val="Calibri"/>
      <family val="2"/>
      <charset val="204"/>
      <scheme val="minor"/>
    </font>
    <font>
      <b/>
      <sz val="10"/>
      <color theme="1"/>
      <name val="Calibri"/>
      <family val="2"/>
      <charset val="204"/>
      <scheme val="minor"/>
    </font>
    <font>
      <sz val="8"/>
      <color theme="1"/>
      <name val="Calibri"/>
      <family val="2"/>
      <charset val="204"/>
      <scheme val="minor"/>
    </font>
    <font>
      <i/>
      <sz val="10"/>
      <color theme="1"/>
      <name val="Calibri"/>
      <family val="2"/>
      <charset val="204"/>
      <scheme val="minor"/>
    </font>
    <font>
      <b/>
      <sz val="12"/>
      <color theme="1"/>
      <name val="Calibri"/>
      <family val="2"/>
      <charset val="204"/>
      <scheme val="minor"/>
    </font>
    <font>
      <sz val="12"/>
      <color theme="1"/>
      <name val="Calibri"/>
      <family val="2"/>
      <charset val="204"/>
      <scheme val="minor"/>
    </font>
    <font>
      <sz val="10"/>
      <name val="Calibri"/>
      <family val="2"/>
      <charset val="204"/>
      <scheme val="minor"/>
    </font>
    <font>
      <b/>
      <sz val="10"/>
      <name val="Calibri"/>
      <family val="2"/>
      <charset val="204"/>
      <scheme val="minor"/>
    </font>
  </fonts>
  <fills count="3">
    <fill>
      <patternFill patternType="none"/>
    </fill>
    <fill>
      <patternFill patternType="gray125"/>
    </fill>
    <fill>
      <patternFill patternType="solid">
        <fgColor indexed="41"/>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5">
    <xf numFmtId="0" fontId="0" fillId="0" borderId="0" xfId="0"/>
    <xf numFmtId="0" fontId="0" fillId="0" borderId="0" xfId="0" applyAlignment="1">
      <alignment horizontal="right"/>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vertical="center"/>
    </xf>
    <xf numFmtId="0" fontId="1" fillId="0" borderId="2" xfId="0" applyFont="1" applyBorder="1" applyAlignment="1">
      <alignment horizontal="center" vertical="center" wrapText="1"/>
    </xf>
    <xf numFmtId="0" fontId="1" fillId="0" borderId="2" xfId="0" quotePrefix="1" applyFont="1" applyBorder="1" applyAlignment="1">
      <alignment vertical="center" wrapText="1"/>
    </xf>
    <xf numFmtId="164" fontId="1" fillId="2" borderId="2" xfId="0" applyNumberFormat="1" applyFont="1" applyFill="1" applyBorder="1" applyAlignment="1">
      <alignment horizontal="right" vertical="center"/>
    </xf>
    <xf numFmtId="164" fontId="1" fillId="0" borderId="2" xfId="0" applyNumberFormat="1" applyFont="1" applyBorder="1" applyAlignment="1">
      <alignment horizontal="right" vertical="center"/>
    </xf>
    <xf numFmtId="0" fontId="1" fillId="2" borderId="2" xfId="0" applyFont="1" applyFill="1" applyBorder="1" applyAlignment="1">
      <alignment horizontal="center" vertical="center" wrapText="1"/>
    </xf>
    <xf numFmtId="0" fontId="1" fillId="2" borderId="2" xfId="0" applyFont="1" applyFill="1" applyBorder="1" applyAlignment="1">
      <alignment vertical="center" wrapText="1"/>
    </xf>
    <xf numFmtId="0" fontId="0" fillId="0" borderId="0" xfId="0"/>
    <xf numFmtId="0" fontId="0" fillId="0" borderId="0" xfId="0" applyAlignment="1">
      <alignment horizontal="right"/>
    </xf>
    <xf numFmtId="0" fontId="0" fillId="0" borderId="1" xfId="0" applyBorder="1" applyAlignment="1">
      <alignment horizontal="center"/>
    </xf>
    <xf numFmtId="0" fontId="0" fillId="0" borderId="2" xfId="0" applyFill="1" applyBorder="1" applyAlignment="1">
      <alignment horizontal="center" vertical="center" wrapText="1"/>
    </xf>
    <xf numFmtId="0" fontId="0" fillId="0" borderId="2" xfId="0" quotePrefix="1" applyFill="1" applyBorder="1" applyAlignment="1">
      <alignment vertical="center" wrapText="1"/>
    </xf>
    <xf numFmtId="0" fontId="0" fillId="0" borderId="2" xfId="0" applyFill="1" applyBorder="1" applyAlignment="1">
      <alignment vertical="center" wrapText="1"/>
    </xf>
    <xf numFmtId="0" fontId="1" fillId="0" borderId="2" xfId="0" applyFont="1" applyFill="1" applyBorder="1" applyAlignment="1">
      <alignment horizontal="center" vertical="center" wrapText="1"/>
    </xf>
    <xf numFmtId="0" fontId="1" fillId="0" borderId="2" xfId="0" quotePrefix="1" applyFont="1" applyFill="1" applyBorder="1" applyAlignment="1">
      <alignment vertical="center" wrapText="1"/>
    </xf>
    <xf numFmtId="4" fontId="1" fillId="0" borderId="2" xfId="0" quotePrefix="1" applyNumberFormat="1" applyFont="1" applyFill="1" applyBorder="1" applyAlignment="1">
      <alignment vertical="center" wrapText="1"/>
    </xf>
    <xf numFmtId="164" fontId="1" fillId="0" borderId="2" xfId="0" applyNumberFormat="1" applyFont="1" applyBorder="1" applyAlignment="1">
      <alignment horizontal="right" vertical="center"/>
    </xf>
    <xf numFmtId="0" fontId="1" fillId="0" borderId="0" xfId="0" applyFont="1" applyAlignment="1">
      <alignment horizontal="left"/>
    </xf>
    <xf numFmtId="0" fontId="0" fillId="0" borderId="0" xfId="0" applyFont="1"/>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quotePrefix="1" applyNumberFormat="1" applyBorder="1" applyAlignment="1">
      <alignment vertical="center" wrapText="1"/>
    </xf>
    <xf numFmtId="164" fontId="6" fillId="2" borderId="2" xfId="0" applyNumberFormat="1" applyFont="1" applyFill="1" applyBorder="1" applyAlignment="1">
      <alignment horizontal="right" vertical="center"/>
    </xf>
    <xf numFmtId="164" fontId="6" fillId="0" borderId="2" xfId="0" applyNumberFormat="1" applyFont="1" applyBorder="1" applyAlignment="1">
      <alignment horizontal="right" vertical="center"/>
    </xf>
    <xf numFmtId="164" fontId="7" fillId="2" borderId="2" xfId="0" applyNumberFormat="1" applyFont="1" applyFill="1" applyBorder="1" applyAlignment="1">
      <alignment horizontal="right" vertical="center"/>
    </xf>
    <xf numFmtId="164" fontId="7" fillId="0" borderId="2" xfId="0" applyNumberFormat="1" applyFont="1" applyBorder="1" applyAlignment="1">
      <alignment horizontal="right" vertical="center"/>
    </xf>
    <xf numFmtId="164" fontId="0" fillId="0" borderId="0" xfId="0" applyNumberFormat="1"/>
    <xf numFmtId="0" fontId="3" fillId="0" borderId="0" xfId="0" applyFont="1" applyAlignment="1">
      <alignment horizontal="center"/>
    </xf>
    <xf numFmtId="0" fontId="1" fillId="0" borderId="1" xfId="0" quotePrefix="1" applyFont="1" applyBorder="1" applyAlignment="1">
      <alignment horizontal="center"/>
    </xf>
    <xf numFmtId="0" fontId="0" fillId="0" borderId="1" xfId="0" applyFont="1" applyBorder="1" applyAlignment="1"/>
    <xf numFmtId="0" fontId="0" fillId="0" borderId="0" xfId="0" applyBorder="1" applyAlignment="1">
      <alignment horizontal="center"/>
    </xf>
    <xf numFmtId="0" fontId="0" fillId="0" borderId="3" xfId="0" quotePrefix="1" applyFill="1" applyBorder="1" applyAlignment="1">
      <alignment vertical="center" wrapText="1"/>
    </xf>
    <xf numFmtId="0" fontId="0" fillId="0" borderId="5" xfId="0" quotePrefix="1" applyFill="1" applyBorder="1" applyAlignment="1">
      <alignment vertical="center" wrapText="1"/>
    </xf>
    <xf numFmtId="0" fontId="0" fillId="0" borderId="5" xfId="0" applyFill="1" applyBorder="1" applyAlignment="1">
      <alignment vertical="center" wrapText="1"/>
    </xf>
    <xf numFmtId="0" fontId="0" fillId="0" borderId="3" xfId="0" applyFill="1" applyBorder="1" applyAlignment="1">
      <alignment vertical="center" wrapText="1"/>
    </xf>
    <xf numFmtId="0" fontId="0" fillId="0" borderId="4" xfId="0" quotePrefix="1" applyFill="1" applyBorder="1" applyAlignment="1">
      <alignment vertical="center" wrapText="1"/>
    </xf>
    <xf numFmtId="0" fontId="4" fillId="0" borderId="0" xfId="0" applyFont="1" applyAlignment="1">
      <alignment horizontal="center"/>
    </xf>
    <xf numFmtId="0" fontId="5" fillId="0" borderId="0" xfId="0" applyFont="1" applyAlignment="1">
      <alignment horizontal="center"/>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55"/>
  <sheetViews>
    <sheetView tabSelected="1" workbookViewId="0">
      <selection activeCell="G47" sqref="G47"/>
    </sheetView>
  </sheetViews>
  <sheetFormatPr defaultRowHeight="13"/>
  <cols>
    <col min="1" max="3" width="12" customWidth="1"/>
    <col min="4" max="4" width="46.69921875" customWidth="1"/>
    <col min="5" max="5" width="40.69921875" customWidth="1"/>
    <col min="6" max="6" width="20.59765625" customWidth="1"/>
    <col min="7" max="10" width="15.69921875" customWidth="1"/>
  </cols>
  <sheetData>
    <row r="1" spans="1:10">
      <c r="H1" t="s">
        <v>110</v>
      </c>
    </row>
    <row r="2" spans="1:10">
      <c r="H2" s="11" t="s">
        <v>111</v>
      </c>
    </row>
    <row r="3" spans="1:10">
      <c r="H3" s="11" t="s">
        <v>160</v>
      </c>
    </row>
    <row r="5" spans="1:10" ht="15.5">
      <c r="A5" s="40" t="s">
        <v>112</v>
      </c>
      <c r="B5" s="41"/>
      <c r="C5" s="41"/>
      <c r="D5" s="41"/>
      <c r="E5" s="41"/>
      <c r="F5" s="41"/>
      <c r="G5" s="41"/>
      <c r="H5" s="41"/>
      <c r="I5" s="41"/>
      <c r="J5" s="41"/>
    </row>
    <row r="6" spans="1:10">
      <c r="E6" s="32" t="s">
        <v>0</v>
      </c>
      <c r="F6" s="33"/>
    </row>
    <row r="7" spans="1:10">
      <c r="E7" s="34" t="s">
        <v>1</v>
      </c>
      <c r="F7" s="34"/>
      <c r="J7" s="1" t="s">
        <v>2</v>
      </c>
    </row>
    <row r="8" spans="1:10" s="11" customFormat="1">
      <c r="E8" s="13"/>
      <c r="F8" s="13"/>
      <c r="J8" s="12"/>
    </row>
    <row r="9" spans="1:10">
      <c r="A9" s="42" t="s">
        <v>3</v>
      </c>
      <c r="B9" s="42" t="s">
        <v>4</v>
      </c>
      <c r="C9" s="42" t="s">
        <v>5</v>
      </c>
      <c r="D9" s="43" t="s">
        <v>6</v>
      </c>
      <c r="E9" s="43" t="s">
        <v>7</v>
      </c>
      <c r="F9" s="42" t="s">
        <v>8</v>
      </c>
      <c r="G9" s="44" t="s">
        <v>9</v>
      </c>
      <c r="H9" s="43" t="s">
        <v>10</v>
      </c>
      <c r="I9" s="43" t="s">
        <v>11</v>
      </c>
      <c r="J9" s="43"/>
    </row>
    <row r="10" spans="1:10" ht="68.150000000000006" customHeight="1">
      <c r="A10" s="43"/>
      <c r="B10" s="43"/>
      <c r="C10" s="43"/>
      <c r="D10" s="43"/>
      <c r="E10" s="43"/>
      <c r="F10" s="43"/>
      <c r="G10" s="44"/>
      <c r="H10" s="43"/>
      <c r="I10" s="2" t="s">
        <v>12</v>
      </c>
      <c r="J10" s="2" t="s">
        <v>13</v>
      </c>
    </row>
    <row r="11" spans="1:10">
      <c r="A11" s="2">
        <v>1</v>
      </c>
      <c r="B11" s="2">
        <v>2</v>
      </c>
      <c r="C11" s="2">
        <v>3</v>
      </c>
      <c r="D11" s="2">
        <v>4</v>
      </c>
      <c r="E11" s="2">
        <v>5</v>
      </c>
      <c r="F11" s="2">
        <v>6</v>
      </c>
      <c r="G11" s="3">
        <v>7</v>
      </c>
      <c r="H11" s="2">
        <v>8</v>
      </c>
      <c r="I11" s="4">
        <v>9</v>
      </c>
      <c r="J11" s="4">
        <v>10</v>
      </c>
    </row>
    <row r="12" spans="1:10" ht="21" customHeight="1">
      <c r="A12" s="5" t="s">
        <v>14</v>
      </c>
      <c r="B12" s="5" t="s">
        <v>15</v>
      </c>
      <c r="C12" s="5" t="s">
        <v>15</v>
      </c>
      <c r="D12" s="6" t="s">
        <v>16</v>
      </c>
      <c r="E12" s="6" t="s">
        <v>15</v>
      </c>
      <c r="F12" s="6" t="s">
        <v>15</v>
      </c>
      <c r="G12" s="7">
        <f>H12+I12</f>
        <v>23739166</v>
      </c>
      <c r="H12" s="8">
        <f>H13</f>
        <v>22219866</v>
      </c>
      <c r="I12" s="8">
        <f>I13</f>
        <v>1519300</v>
      </c>
      <c r="J12" s="8">
        <f>J13</f>
        <v>1380000</v>
      </c>
    </row>
    <row r="13" spans="1:10" ht="20.25" customHeight="1">
      <c r="A13" s="5" t="s">
        <v>17</v>
      </c>
      <c r="B13" s="5" t="s">
        <v>15</v>
      </c>
      <c r="C13" s="5" t="s">
        <v>15</v>
      </c>
      <c r="D13" s="6" t="s">
        <v>16</v>
      </c>
      <c r="E13" s="6" t="s">
        <v>15</v>
      </c>
      <c r="F13" s="6" t="s">
        <v>15</v>
      </c>
      <c r="G13" s="7">
        <f>G14+G15+G16+G17+G18+G19+G20+G21+G22+G23+G24+G25+G26+G27+G28+G29+G30+G31</f>
        <v>23739166</v>
      </c>
      <c r="H13" s="20">
        <f>H14+H15+H16+H17+H18+H19+H20+H21+H22+H23+H24+H25+H26+H27+H28+H29+H30+H31</f>
        <v>22219866</v>
      </c>
      <c r="I13" s="8">
        <f>I14+I15+I16+I17+I18+I19+I20+I21+I22+I23+I24+I25+I26+I27+I28+I29+I30+I31</f>
        <v>1519300</v>
      </c>
      <c r="J13" s="20">
        <f>J14+J15+J16+J17+J18+J19+J20+J21+J22+J23+J24+J25+J26+J27+J28+J29+J30</f>
        <v>1380000</v>
      </c>
    </row>
    <row r="14" spans="1:10" ht="52">
      <c r="A14" s="14" t="s">
        <v>18</v>
      </c>
      <c r="B14" s="14" t="s">
        <v>19</v>
      </c>
      <c r="C14" s="14" t="s">
        <v>20</v>
      </c>
      <c r="D14" s="15" t="s">
        <v>21</v>
      </c>
      <c r="E14" s="16" t="s">
        <v>113</v>
      </c>
      <c r="F14" s="15" t="s">
        <v>114</v>
      </c>
      <c r="G14" s="26">
        <v>1068616</v>
      </c>
      <c r="H14" s="27">
        <v>1068616</v>
      </c>
      <c r="I14" s="27">
        <v>0</v>
      </c>
      <c r="J14" s="27">
        <v>0</v>
      </c>
    </row>
    <row r="15" spans="1:10" ht="39">
      <c r="A15" s="14" t="s">
        <v>22</v>
      </c>
      <c r="B15" s="14" t="s">
        <v>23</v>
      </c>
      <c r="C15" s="14" t="s">
        <v>24</v>
      </c>
      <c r="D15" s="15" t="s">
        <v>25</v>
      </c>
      <c r="E15" s="38" t="s">
        <v>115</v>
      </c>
      <c r="F15" s="35" t="s">
        <v>116</v>
      </c>
      <c r="G15" s="26">
        <f>H15+I15</f>
        <v>9222534</v>
      </c>
      <c r="H15" s="27">
        <f>7460588+1681946</f>
        <v>9142534</v>
      </c>
      <c r="I15" s="27">
        <v>80000</v>
      </c>
      <c r="J15" s="27">
        <v>80000</v>
      </c>
    </row>
    <row r="16" spans="1:10" ht="58.5" customHeight="1">
      <c r="A16" s="14" t="s">
        <v>26</v>
      </c>
      <c r="B16" s="14" t="s">
        <v>27</v>
      </c>
      <c r="C16" s="14" t="s">
        <v>28</v>
      </c>
      <c r="D16" s="15" t="s">
        <v>29</v>
      </c>
      <c r="E16" s="37"/>
      <c r="F16" s="36"/>
      <c r="G16" s="26">
        <f>H16</f>
        <v>288400</v>
      </c>
      <c r="H16" s="27">
        <v>288400</v>
      </c>
      <c r="I16" s="27">
        <v>0</v>
      </c>
      <c r="J16" s="27">
        <v>0</v>
      </c>
    </row>
    <row r="17" spans="1:10" ht="39">
      <c r="A17" s="14" t="s">
        <v>30</v>
      </c>
      <c r="B17" s="14" t="s">
        <v>31</v>
      </c>
      <c r="C17" s="14" t="s">
        <v>32</v>
      </c>
      <c r="D17" s="15" t="s">
        <v>33</v>
      </c>
      <c r="E17" s="15" t="s">
        <v>117</v>
      </c>
      <c r="F17" s="15" t="s">
        <v>118</v>
      </c>
      <c r="G17" s="26">
        <v>36600</v>
      </c>
      <c r="H17" s="27">
        <v>36600</v>
      </c>
      <c r="I17" s="27">
        <v>0</v>
      </c>
      <c r="J17" s="27">
        <v>0</v>
      </c>
    </row>
    <row r="18" spans="1:10" ht="78">
      <c r="A18" s="23" t="s">
        <v>153</v>
      </c>
      <c r="B18" s="23" t="s">
        <v>154</v>
      </c>
      <c r="C18" s="24" t="s">
        <v>77</v>
      </c>
      <c r="D18" s="25" t="s">
        <v>155</v>
      </c>
      <c r="E18" s="16" t="s">
        <v>119</v>
      </c>
      <c r="F18" s="15" t="s">
        <v>120</v>
      </c>
      <c r="G18" s="26">
        <f>H18+I18</f>
        <v>5173329</v>
      </c>
      <c r="H18" s="27">
        <v>5173329</v>
      </c>
      <c r="I18" s="27">
        <v>0</v>
      </c>
      <c r="J18" s="27">
        <v>0</v>
      </c>
    </row>
    <row r="19" spans="1:10" ht="52">
      <c r="A19" s="14" t="s">
        <v>35</v>
      </c>
      <c r="B19" s="14" t="s">
        <v>36</v>
      </c>
      <c r="C19" s="14" t="s">
        <v>37</v>
      </c>
      <c r="D19" s="15" t="s">
        <v>38</v>
      </c>
      <c r="E19" s="16" t="s">
        <v>121</v>
      </c>
      <c r="F19" s="15" t="s">
        <v>122</v>
      </c>
      <c r="G19" s="26">
        <v>50000</v>
      </c>
      <c r="H19" s="27">
        <v>50000</v>
      </c>
      <c r="I19" s="27">
        <v>0</v>
      </c>
      <c r="J19" s="27">
        <v>0</v>
      </c>
    </row>
    <row r="20" spans="1:10" ht="39">
      <c r="A20" s="14" t="s">
        <v>39</v>
      </c>
      <c r="B20" s="14" t="s">
        <v>40</v>
      </c>
      <c r="C20" s="14" t="s">
        <v>37</v>
      </c>
      <c r="D20" s="15" t="s">
        <v>41</v>
      </c>
      <c r="E20" s="15" t="s">
        <v>123</v>
      </c>
      <c r="F20" s="15" t="s">
        <v>118</v>
      </c>
      <c r="G20" s="26">
        <v>1329500</v>
      </c>
      <c r="H20" s="27">
        <v>1329500</v>
      </c>
      <c r="I20" s="27">
        <v>0</v>
      </c>
      <c r="J20" s="27">
        <v>0</v>
      </c>
    </row>
    <row r="21" spans="1:10" ht="99" customHeight="1">
      <c r="A21" s="14" t="s">
        <v>42</v>
      </c>
      <c r="B21" s="14" t="s">
        <v>43</v>
      </c>
      <c r="C21" s="14" t="s">
        <v>44</v>
      </c>
      <c r="D21" s="15" t="s">
        <v>45</v>
      </c>
      <c r="E21" s="16" t="s">
        <v>124</v>
      </c>
      <c r="F21" s="15" t="s">
        <v>125</v>
      </c>
      <c r="G21" s="26">
        <v>300000</v>
      </c>
      <c r="H21" s="27">
        <v>300000</v>
      </c>
      <c r="I21" s="27">
        <v>0</v>
      </c>
      <c r="J21" s="27">
        <v>0</v>
      </c>
    </row>
    <row r="22" spans="1:10" ht="39">
      <c r="A22" s="14" t="s">
        <v>46</v>
      </c>
      <c r="B22" s="14" t="s">
        <v>47</v>
      </c>
      <c r="C22" s="14" t="s">
        <v>48</v>
      </c>
      <c r="D22" s="15" t="s">
        <v>49</v>
      </c>
      <c r="E22" s="15" t="s">
        <v>126</v>
      </c>
      <c r="F22" s="15" t="s">
        <v>127</v>
      </c>
      <c r="G22" s="26">
        <v>50000</v>
      </c>
      <c r="H22" s="27">
        <v>50000</v>
      </c>
      <c r="I22" s="27">
        <v>0</v>
      </c>
      <c r="J22" s="27">
        <v>0</v>
      </c>
    </row>
    <row r="23" spans="1:10" ht="65">
      <c r="A23" s="14" t="s">
        <v>50</v>
      </c>
      <c r="B23" s="14" t="s">
        <v>51</v>
      </c>
      <c r="C23" s="14" t="s">
        <v>52</v>
      </c>
      <c r="D23" s="15" t="s">
        <v>53</v>
      </c>
      <c r="E23" s="15" t="s">
        <v>128</v>
      </c>
      <c r="F23" s="15" t="s">
        <v>129</v>
      </c>
      <c r="G23" s="26">
        <f>H23</f>
        <v>265000</v>
      </c>
      <c r="H23" s="27">
        <v>265000</v>
      </c>
      <c r="I23" s="27">
        <v>0</v>
      </c>
      <c r="J23" s="27">
        <v>0</v>
      </c>
    </row>
    <row r="24" spans="1:10" ht="78">
      <c r="A24" s="14" t="s">
        <v>54</v>
      </c>
      <c r="B24" s="14" t="s">
        <v>55</v>
      </c>
      <c r="C24" s="14" t="s">
        <v>56</v>
      </c>
      <c r="D24" s="15" t="s">
        <v>57</v>
      </c>
      <c r="E24" s="16" t="s">
        <v>134</v>
      </c>
      <c r="F24" s="15" t="s">
        <v>130</v>
      </c>
      <c r="G24" s="26">
        <v>50000</v>
      </c>
      <c r="H24" s="27">
        <v>50000</v>
      </c>
      <c r="I24" s="27">
        <v>0</v>
      </c>
      <c r="J24" s="27">
        <v>0</v>
      </c>
    </row>
    <row r="25" spans="1:10" ht="26">
      <c r="A25" s="14" t="s">
        <v>58</v>
      </c>
      <c r="B25" s="14" t="s">
        <v>59</v>
      </c>
      <c r="C25" s="14" t="s">
        <v>60</v>
      </c>
      <c r="D25" s="25" t="s">
        <v>158</v>
      </c>
      <c r="E25" s="35" t="s">
        <v>131</v>
      </c>
      <c r="F25" s="35" t="s">
        <v>132</v>
      </c>
      <c r="G25" s="26">
        <v>98500</v>
      </c>
      <c r="H25" s="27">
        <v>98500</v>
      </c>
      <c r="I25" s="27">
        <v>0</v>
      </c>
      <c r="J25" s="27">
        <v>0</v>
      </c>
    </row>
    <row r="26" spans="1:10" ht="26">
      <c r="A26" s="14" t="s">
        <v>61</v>
      </c>
      <c r="B26" s="14" t="s">
        <v>62</v>
      </c>
      <c r="C26" s="14" t="s">
        <v>63</v>
      </c>
      <c r="D26" s="15" t="s">
        <v>64</v>
      </c>
      <c r="E26" s="36"/>
      <c r="F26" s="37"/>
      <c r="G26" s="26">
        <v>19300</v>
      </c>
      <c r="H26" s="27">
        <v>0</v>
      </c>
      <c r="I26" s="27">
        <v>19300</v>
      </c>
      <c r="J26" s="27">
        <v>0</v>
      </c>
    </row>
    <row r="27" spans="1:10" ht="78.75" customHeight="1">
      <c r="A27" s="14" t="s">
        <v>65</v>
      </c>
      <c r="B27" s="14" t="s">
        <v>66</v>
      </c>
      <c r="C27" s="14" t="s">
        <v>19</v>
      </c>
      <c r="D27" s="15" t="s">
        <v>67</v>
      </c>
      <c r="E27" s="16" t="s">
        <v>135</v>
      </c>
      <c r="F27" s="16" t="s">
        <v>133</v>
      </c>
      <c r="G27" s="26">
        <f>5165887+100000</f>
        <v>5265887</v>
      </c>
      <c r="H27" s="27">
        <f>3865887+100000</f>
        <v>3965887</v>
      </c>
      <c r="I27" s="27">
        <v>1300000</v>
      </c>
      <c r="J27" s="27">
        <v>1300000</v>
      </c>
    </row>
    <row r="28" spans="1:10" ht="68.25" customHeight="1">
      <c r="A28" s="14" t="s">
        <v>65</v>
      </c>
      <c r="B28" s="14" t="s">
        <v>66</v>
      </c>
      <c r="C28" s="14" t="s">
        <v>19</v>
      </c>
      <c r="D28" s="15" t="s">
        <v>67</v>
      </c>
      <c r="E28" s="16" t="s">
        <v>134</v>
      </c>
      <c r="F28" s="15" t="s">
        <v>130</v>
      </c>
      <c r="G28" s="26">
        <v>37500</v>
      </c>
      <c r="H28" s="27">
        <v>37500</v>
      </c>
      <c r="I28" s="27">
        <v>0</v>
      </c>
      <c r="J28" s="27">
        <v>0</v>
      </c>
    </row>
    <row r="29" spans="1:10" ht="39">
      <c r="A29" s="14" t="s">
        <v>65</v>
      </c>
      <c r="B29" s="14" t="s">
        <v>66</v>
      </c>
      <c r="C29" s="14" t="s">
        <v>19</v>
      </c>
      <c r="D29" s="15" t="s">
        <v>67</v>
      </c>
      <c r="E29" s="16" t="s">
        <v>136</v>
      </c>
      <c r="F29" s="16" t="s">
        <v>137</v>
      </c>
      <c r="G29" s="26">
        <v>34000</v>
      </c>
      <c r="H29" s="27">
        <v>34000</v>
      </c>
      <c r="I29" s="27">
        <v>0</v>
      </c>
      <c r="J29" s="27">
        <v>0</v>
      </c>
    </row>
    <row r="30" spans="1:10" ht="53.25" customHeight="1">
      <c r="A30" s="14" t="s">
        <v>65</v>
      </c>
      <c r="B30" s="14" t="s">
        <v>66</v>
      </c>
      <c r="C30" s="14" t="s">
        <v>19</v>
      </c>
      <c r="D30" s="15" t="s">
        <v>67</v>
      </c>
      <c r="E30" s="16" t="s">
        <v>138</v>
      </c>
      <c r="F30" s="16" t="s">
        <v>139</v>
      </c>
      <c r="G30" s="26">
        <v>250000</v>
      </c>
      <c r="H30" s="27">
        <v>250000</v>
      </c>
      <c r="I30" s="27">
        <v>0</v>
      </c>
      <c r="J30" s="27">
        <v>0</v>
      </c>
    </row>
    <row r="31" spans="1:10" s="11" customFormat="1" ht="42.75" customHeight="1">
      <c r="A31" s="14" t="s">
        <v>65</v>
      </c>
      <c r="B31" s="14" t="s">
        <v>66</v>
      </c>
      <c r="C31" s="14" t="s">
        <v>19</v>
      </c>
      <c r="D31" s="15" t="s">
        <v>67</v>
      </c>
      <c r="E31" s="16" t="s">
        <v>156</v>
      </c>
      <c r="F31" s="16" t="s">
        <v>157</v>
      </c>
      <c r="G31" s="26">
        <f>H31+I31</f>
        <v>200000</v>
      </c>
      <c r="H31" s="27">
        <v>80000</v>
      </c>
      <c r="I31" s="27">
        <v>120000</v>
      </c>
      <c r="J31" s="27">
        <v>120000</v>
      </c>
    </row>
    <row r="32" spans="1:10">
      <c r="A32" s="17" t="s">
        <v>68</v>
      </c>
      <c r="B32" s="17" t="s">
        <v>15</v>
      </c>
      <c r="C32" s="17" t="s">
        <v>15</v>
      </c>
      <c r="D32" s="18" t="s">
        <v>69</v>
      </c>
      <c r="E32" s="18" t="s">
        <v>15</v>
      </c>
      <c r="F32" s="18" t="s">
        <v>15</v>
      </c>
      <c r="G32" s="28">
        <v>105994</v>
      </c>
      <c r="H32" s="29">
        <v>105994</v>
      </c>
      <c r="I32" s="29">
        <v>0</v>
      </c>
      <c r="J32" s="29">
        <v>0</v>
      </c>
    </row>
    <row r="33" spans="1:10">
      <c r="A33" s="17" t="s">
        <v>70</v>
      </c>
      <c r="B33" s="17" t="s">
        <v>15</v>
      </c>
      <c r="C33" s="17" t="s">
        <v>15</v>
      </c>
      <c r="D33" s="18" t="s">
        <v>69</v>
      </c>
      <c r="E33" s="18" t="s">
        <v>15</v>
      </c>
      <c r="F33" s="18" t="s">
        <v>15</v>
      </c>
      <c r="G33" s="28">
        <v>105994</v>
      </c>
      <c r="H33" s="29">
        <v>105994</v>
      </c>
      <c r="I33" s="29">
        <v>0</v>
      </c>
      <c r="J33" s="29">
        <v>0</v>
      </c>
    </row>
    <row r="34" spans="1:10" ht="39">
      <c r="A34" s="14" t="s">
        <v>71</v>
      </c>
      <c r="B34" s="14" t="s">
        <v>72</v>
      </c>
      <c r="C34" s="14" t="s">
        <v>73</v>
      </c>
      <c r="D34" s="15" t="s">
        <v>74</v>
      </c>
      <c r="E34" s="15" t="s">
        <v>140</v>
      </c>
      <c r="F34" s="15" t="s">
        <v>141</v>
      </c>
      <c r="G34" s="26">
        <v>12670</v>
      </c>
      <c r="H34" s="27">
        <v>12670</v>
      </c>
      <c r="I34" s="27">
        <v>0</v>
      </c>
      <c r="J34" s="27">
        <v>0</v>
      </c>
    </row>
    <row r="35" spans="1:10" ht="68.25" customHeight="1">
      <c r="A35" s="14" t="s">
        <v>75</v>
      </c>
      <c r="B35" s="14" t="s">
        <v>76</v>
      </c>
      <c r="C35" s="14" t="s">
        <v>77</v>
      </c>
      <c r="D35" s="15" t="s">
        <v>78</v>
      </c>
      <c r="E35" s="16" t="s">
        <v>142</v>
      </c>
      <c r="F35" s="16" t="s">
        <v>143</v>
      </c>
      <c r="G35" s="26">
        <v>93324</v>
      </c>
      <c r="H35" s="27">
        <v>93324</v>
      </c>
      <c r="I35" s="27">
        <v>0</v>
      </c>
      <c r="J35" s="27">
        <v>0</v>
      </c>
    </row>
    <row r="36" spans="1:10" ht="26">
      <c r="A36" s="17" t="s">
        <v>79</v>
      </c>
      <c r="B36" s="17" t="s">
        <v>15</v>
      </c>
      <c r="C36" s="17" t="s">
        <v>15</v>
      </c>
      <c r="D36" s="19" t="s">
        <v>150</v>
      </c>
      <c r="E36" s="18" t="s">
        <v>15</v>
      </c>
      <c r="F36" s="18" t="s">
        <v>15</v>
      </c>
      <c r="G36" s="28">
        <f>H36+I36</f>
        <v>960130</v>
      </c>
      <c r="H36" s="29">
        <f>H37</f>
        <v>960130</v>
      </c>
      <c r="I36" s="29">
        <v>0</v>
      </c>
      <c r="J36" s="29">
        <v>0</v>
      </c>
    </row>
    <row r="37" spans="1:10" ht="26">
      <c r="A37" s="17" t="s">
        <v>80</v>
      </c>
      <c r="B37" s="17" t="s">
        <v>15</v>
      </c>
      <c r="C37" s="17" t="s">
        <v>15</v>
      </c>
      <c r="D37" s="19" t="s">
        <v>150</v>
      </c>
      <c r="E37" s="18" t="s">
        <v>15</v>
      </c>
      <c r="F37" s="18" t="s">
        <v>15</v>
      </c>
      <c r="G37" s="28">
        <f>G38+G39+G40+G41</f>
        <v>960130</v>
      </c>
      <c r="H37" s="29">
        <f>H38+H39+H40+H41</f>
        <v>960130</v>
      </c>
      <c r="I37" s="29">
        <v>0</v>
      </c>
      <c r="J37" s="29">
        <v>0</v>
      </c>
    </row>
    <row r="38" spans="1:10" ht="26">
      <c r="A38" s="14" t="s">
        <v>81</v>
      </c>
      <c r="B38" s="14" t="s">
        <v>82</v>
      </c>
      <c r="C38" s="14" t="s">
        <v>83</v>
      </c>
      <c r="D38" s="15" t="s">
        <v>84</v>
      </c>
      <c r="E38" s="38" t="s">
        <v>144</v>
      </c>
      <c r="F38" s="38" t="s">
        <v>145</v>
      </c>
      <c r="G38" s="26">
        <v>1560</v>
      </c>
      <c r="H38" s="27">
        <v>1560</v>
      </c>
      <c r="I38" s="27">
        <v>0</v>
      </c>
      <c r="J38" s="27">
        <v>0</v>
      </c>
    </row>
    <row r="39" spans="1:10" ht="39">
      <c r="A39" s="14" t="s">
        <v>85</v>
      </c>
      <c r="B39" s="14" t="s">
        <v>86</v>
      </c>
      <c r="C39" s="14" t="s">
        <v>83</v>
      </c>
      <c r="D39" s="15" t="s">
        <v>87</v>
      </c>
      <c r="E39" s="39"/>
      <c r="F39" s="39"/>
      <c r="G39" s="26">
        <v>8570</v>
      </c>
      <c r="H39" s="27">
        <v>8570</v>
      </c>
      <c r="I39" s="27">
        <v>0</v>
      </c>
      <c r="J39" s="27">
        <v>0</v>
      </c>
    </row>
    <row r="40" spans="1:10" ht="65">
      <c r="A40" s="14" t="s">
        <v>88</v>
      </c>
      <c r="B40" s="14" t="s">
        <v>89</v>
      </c>
      <c r="C40" s="14" t="s">
        <v>90</v>
      </c>
      <c r="D40" s="15" t="s">
        <v>91</v>
      </c>
      <c r="E40" s="39"/>
      <c r="F40" s="39"/>
      <c r="G40" s="26">
        <f>H40</f>
        <v>450000</v>
      </c>
      <c r="H40" s="27">
        <f>200000+250000</f>
        <v>450000</v>
      </c>
      <c r="I40" s="27">
        <v>0</v>
      </c>
      <c r="J40" s="27">
        <v>0</v>
      </c>
    </row>
    <row r="41" spans="1:10" ht="30.75" customHeight="1">
      <c r="A41" s="14" t="s">
        <v>92</v>
      </c>
      <c r="B41" s="14" t="s">
        <v>93</v>
      </c>
      <c r="C41" s="14" t="s">
        <v>34</v>
      </c>
      <c r="D41" s="15" t="s">
        <v>94</v>
      </c>
      <c r="E41" s="36"/>
      <c r="F41" s="36"/>
      <c r="G41" s="26">
        <f>H41</f>
        <v>500000</v>
      </c>
      <c r="H41" s="27">
        <f>250000+250000</f>
        <v>500000</v>
      </c>
      <c r="I41" s="27">
        <v>0</v>
      </c>
      <c r="J41" s="27">
        <v>0</v>
      </c>
    </row>
    <row r="42" spans="1:10" ht="26">
      <c r="A42" s="17" t="s">
        <v>95</v>
      </c>
      <c r="B42" s="17" t="s">
        <v>15</v>
      </c>
      <c r="C42" s="17" t="s">
        <v>15</v>
      </c>
      <c r="D42" s="18" t="s">
        <v>96</v>
      </c>
      <c r="E42" s="18" t="s">
        <v>15</v>
      </c>
      <c r="F42" s="18" t="s">
        <v>15</v>
      </c>
      <c r="G42" s="28">
        <f>H42+I42</f>
        <v>1050599</v>
      </c>
      <c r="H42" s="29">
        <f>H43</f>
        <v>1050599</v>
      </c>
      <c r="I42" s="29">
        <v>0</v>
      </c>
      <c r="J42" s="29">
        <v>0</v>
      </c>
    </row>
    <row r="43" spans="1:10" ht="26">
      <c r="A43" s="17" t="s">
        <v>97</v>
      </c>
      <c r="B43" s="17" t="s">
        <v>15</v>
      </c>
      <c r="C43" s="17" t="s">
        <v>15</v>
      </c>
      <c r="D43" s="18" t="s">
        <v>96</v>
      </c>
      <c r="E43" s="18" t="s">
        <v>15</v>
      </c>
      <c r="F43" s="18" t="s">
        <v>15</v>
      </c>
      <c r="G43" s="28">
        <f>G44+G45+G46</f>
        <v>1050599</v>
      </c>
      <c r="H43" s="29">
        <f>H44+H45+H46</f>
        <v>1050599</v>
      </c>
      <c r="I43" s="29">
        <v>0</v>
      </c>
      <c r="J43" s="29">
        <v>0</v>
      </c>
    </row>
    <row r="44" spans="1:10" ht="39">
      <c r="A44" s="14" t="s">
        <v>98</v>
      </c>
      <c r="B44" s="14" t="s">
        <v>99</v>
      </c>
      <c r="C44" s="14" t="s">
        <v>100</v>
      </c>
      <c r="D44" s="15" t="s">
        <v>101</v>
      </c>
      <c r="E44" s="15" t="s">
        <v>146</v>
      </c>
      <c r="F44" s="15" t="s">
        <v>147</v>
      </c>
      <c r="G44" s="26">
        <v>115000</v>
      </c>
      <c r="H44" s="27">
        <v>115000</v>
      </c>
      <c r="I44" s="27">
        <v>0</v>
      </c>
      <c r="J44" s="27">
        <v>0</v>
      </c>
    </row>
    <row r="45" spans="1:10" ht="26">
      <c r="A45" s="14" t="s">
        <v>102</v>
      </c>
      <c r="B45" s="14" t="s">
        <v>103</v>
      </c>
      <c r="C45" s="14" t="s">
        <v>104</v>
      </c>
      <c r="D45" s="15" t="s">
        <v>105</v>
      </c>
      <c r="E45" s="38" t="s">
        <v>148</v>
      </c>
      <c r="F45" s="38" t="s">
        <v>149</v>
      </c>
      <c r="G45" s="26">
        <v>10000</v>
      </c>
      <c r="H45" s="27">
        <v>10000</v>
      </c>
      <c r="I45" s="27">
        <v>0</v>
      </c>
      <c r="J45" s="27">
        <v>0</v>
      </c>
    </row>
    <row r="46" spans="1:10" ht="26">
      <c r="A46" s="14" t="s">
        <v>106</v>
      </c>
      <c r="B46" s="14" t="s">
        <v>107</v>
      </c>
      <c r="C46" s="14" t="s">
        <v>104</v>
      </c>
      <c r="D46" s="25" t="s">
        <v>159</v>
      </c>
      <c r="E46" s="37"/>
      <c r="F46" s="36"/>
      <c r="G46" s="26">
        <v>925599</v>
      </c>
      <c r="H46" s="27">
        <v>925599</v>
      </c>
      <c r="I46" s="27">
        <v>0</v>
      </c>
      <c r="J46" s="27">
        <v>0</v>
      </c>
    </row>
    <row r="47" spans="1:10" ht="19.5" customHeight="1">
      <c r="A47" s="9" t="s">
        <v>109</v>
      </c>
      <c r="B47" s="9" t="s">
        <v>109</v>
      </c>
      <c r="C47" s="9" t="s">
        <v>109</v>
      </c>
      <c r="D47" s="10" t="s">
        <v>108</v>
      </c>
      <c r="E47" s="10" t="s">
        <v>109</v>
      </c>
      <c r="F47" s="10" t="s">
        <v>109</v>
      </c>
      <c r="G47" s="28">
        <f>G12+G32+G36+G42</f>
        <v>25855889</v>
      </c>
      <c r="H47" s="28">
        <f>H12+H32+H36+H42</f>
        <v>24336589</v>
      </c>
      <c r="I47" s="28">
        <f t="shared" ref="I47:J47" si="0">I12+I32+I36+I42</f>
        <v>1519300</v>
      </c>
      <c r="J47" s="28">
        <f t="shared" si="0"/>
        <v>1380000</v>
      </c>
    </row>
    <row r="48" spans="1:10" ht="15" customHeight="1"/>
    <row r="49" spans="1:10" ht="15" customHeight="1">
      <c r="A49" s="31"/>
      <c r="B49" s="31"/>
      <c r="C49" s="31"/>
      <c r="D49" s="31"/>
      <c r="E49" s="31"/>
      <c r="F49" s="31"/>
      <c r="G49" s="31"/>
      <c r="H49" s="31"/>
      <c r="I49" s="31"/>
      <c r="J49" s="31"/>
    </row>
    <row r="50" spans="1:10">
      <c r="D50" s="21" t="s">
        <v>151</v>
      </c>
      <c r="E50" s="22"/>
      <c r="F50" s="22"/>
      <c r="G50" s="21" t="s">
        <v>152</v>
      </c>
    </row>
    <row r="55" spans="1:10">
      <c r="G55" s="30"/>
    </row>
  </sheetData>
  <mergeCells count="21">
    <mergeCell ref="A5:J5"/>
    <mergeCell ref="A9:A10"/>
    <mergeCell ref="B9:B10"/>
    <mergeCell ref="C9:C10"/>
    <mergeCell ref="D9:D10"/>
    <mergeCell ref="E9:E10"/>
    <mergeCell ref="F9:F10"/>
    <mergeCell ref="G9:G10"/>
    <mergeCell ref="H9:H10"/>
    <mergeCell ref="I9:J9"/>
    <mergeCell ref="A49:J49"/>
    <mergeCell ref="E6:F6"/>
    <mergeCell ref="E7:F7"/>
    <mergeCell ref="E25:E26"/>
    <mergeCell ref="F25:F26"/>
    <mergeCell ref="E38:E41"/>
    <mergeCell ref="F38:F41"/>
    <mergeCell ref="E45:E46"/>
    <mergeCell ref="F45:F46"/>
    <mergeCell ref="E15:E16"/>
    <mergeCell ref="F15:F16"/>
  </mergeCells>
  <pageMargins left="0.196850393700787" right="0.196850393700787" top="0.39370078740157499" bottom="0.196850393700787" header="0" footer="0"/>
  <pageSetup paperSize="9" scale="77"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DG Win&amp;Soft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Пользователь Windows</cp:lastModifiedBy>
  <cp:lastPrinted>2025-02-24T07:05:28Z</cp:lastPrinted>
  <dcterms:created xsi:type="dcterms:W3CDTF">2024-12-20T07:16:31Z</dcterms:created>
  <dcterms:modified xsi:type="dcterms:W3CDTF">2025-03-06T14:43:22Z</dcterms:modified>
</cp:coreProperties>
</file>